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<sst xmlns="http://schemas.openxmlformats.org/spreadsheetml/2006/main" count="40" uniqueCount="32">
  <si>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FINANZIAMENTO</t>
  </si>
  <si>
    <t>COSTO/ANNO</t>
  </si>
  <si>
    <t>UNITA'</t>
  </si>
  <si>
    <t>TOTALE CON IVA</t>
  </si>
  <si>
    <t>TOTALE SENZA IVA</t>
  </si>
  <si>
    <t>AFFITTO</t>
  </si>
  <si>
    <t>AUTO FINITA 100000 KM</t>
  </si>
  <si>
    <t>LAND ROVER</t>
  </si>
  <si>
    <t>OPTIONAL</t>
  </si>
  <si>
    <t>INTERESSI 9%</t>
  </si>
  <si>
    <t>ASSICURAZIONE CASCO</t>
  </si>
  <si>
    <t>GOMME</t>
  </si>
  <si>
    <t>TAGLIANDO</t>
  </si>
  <si>
    <t>BOLLO</t>
  </si>
  <si>
    <t>VALORE AUTO FINE PERIODO</t>
  </si>
  <si>
    <t>COSTO TOTALE FIN.</t>
  </si>
  <si>
    <t>COSTO TOTALE AFFITTO</t>
  </si>
  <si>
    <t>COSTO MESE FIN.</t>
  </si>
  <si>
    <t>COSTO MESE AFFITTO</t>
  </si>
  <si>
    <t>COSTO TOTALE AUTO FIN.</t>
  </si>
  <si>
    <t>COSTO TOTALE AUTO AFFITTO</t>
  </si>
  <si>
    <t>COSTO TOTALE SERVIZI FIN.</t>
  </si>
  <si>
    <t>COSTO TOTALE SERVIZI AFFITTO</t>
  </si>
  <si>
    <t>COSTO MESE AUTO FIN.</t>
  </si>
  <si>
    <t>COSTO MESE AUTO AFFITTO</t>
  </si>
  <si>
    <t>SERVIZI MESE FIN.</t>
  </si>
  <si>
    <t>SERVIZI MESE AFFITTO</t>
  </si>
  <si>
    <t>MANUT. STRAOR.  ?????</t>
  </si>
  <si>
    <t xml:space="preserve">COMPRENDE: </t>
  </si>
  <si>
    <t>MANUTENZIONE ORDINARIA</t>
  </si>
  <si>
    <t>MANUTENZIONE STRAORDINARIA</t>
  </si>
  <si>
    <t>IPT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</si>
</sst>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164" fontId="32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32" fillId="0" borderId="16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164" fontId="32" fillId="0" borderId="19" xfId="0" applyNumberFormat="1" applyFont="1" applyBorder="1" applyAlignment="1">
      <alignment/>
    </xf>
    <xf numFmtId="164" fontId="3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4" fontId="32" fillId="0" borderId="22" xfId="0" applyNumberFormat="1" applyFont="1" applyBorder="1" applyAlignment="1">
      <alignment/>
    </xf>
    <xf numFmtId="164" fontId="32" fillId="0" borderId="23" xfId="0" applyNumberFormat="1" applyFont="1" applyBorder="1" applyAlignment="1">
      <alignment/>
    </xf>
    <xf numFmtId="164" fontId="32" fillId="0" borderId="0" xfId="0" applyNumberFormat="1" applyFont="1" applyAlignment="1">
      <alignment/>
    </xf>
    <xf numFmtId="0" fontId="35" fillId="0" borderId="24" xfId="0" applyFont="1" applyBorder="1" applyAlignment="1">
      <alignment/>
    </xf>
    <xf numFmtId="0" fontId="26" fillId="0" borderId="18" xfId="0" applyFont="1" applyBorder="1" applyAlignment="1">
      <alignment/>
    </xf>
    <xf numFmtId="16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5" xfId="0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1.00390625" style="0" bestFit="1" customWidth="1"/>
    <col min="2" max="2" width="13.57421875" style="4" bestFit="1" customWidth="1"/>
    <col min="3" max="3" width="7.28125" style="0" bestFit="1" customWidth="1"/>
    <col min="4" max="4" width="15.7109375" style="4" bestFit="1" customWidth="1"/>
    <col min="5" max="5" width="17.57421875" style="4" bestFit="1" customWidth="1"/>
    <col min="6" max="6" width="3.140625" style="4" customWidth="1"/>
    <col min="7" max="7" width="31.00390625" style="4" bestFit="1" customWidth="1"/>
    <col min="8" max="8" width="13.57421875" style="4" bestFit="1" customWidth="1"/>
    <col min="9" max="9" width="7.28125" style="0" bestFit="1" customWidth="1"/>
    <col min="10" max="10" width="15.7109375" style="4" bestFit="1" customWidth="1"/>
    <col min="11" max="11" width="17.57421875" style="4" bestFit="1" customWidth="1"/>
    <col min="13" max="13" width="9.57421875" style="0" bestFit="1" customWidth="1"/>
  </cols>
  <sheetData>
    <row r="1" spans="1:11" ht="15">
      <c r="A1" s="28" t="s">
        <v>0</v>
      </c>
      <c r="B1" s="1" t="s">
        <v>1</v>
      </c>
      <c r="C1" s="2" t="s">
        <v>2</v>
      </c>
      <c r="D1" s="1" t="s">
        <v>3</v>
      </c>
      <c r="E1" s="3" t="s">
        <v>4</v>
      </c>
      <c r="G1" s="28" t="s">
        <v>5</v>
      </c>
      <c r="H1" s="1" t="s">
        <v>1</v>
      </c>
      <c r="I1" s="2" t="s">
        <v>2</v>
      </c>
      <c r="J1" s="1" t="s">
        <v>3</v>
      </c>
      <c r="K1" s="3" t="s">
        <v>4</v>
      </c>
    </row>
    <row r="2" spans="1:11" ht="15.75" thickBot="1">
      <c r="A2" s="5" t="s">
        <v>6</v>
      </c>
      <c r="B2" s="6">
        <f>E2*1.2</f>
        <v>53689.02</v>
      </c>
      <c r="C2" s="7"/>
      <c r="D2" s="6"/>
      <c r="E2" s="8">
        <f>E4+E3</f>
        <v>44740.85</v>
      </c>
      <c r="G2" s="5" t="s">
        <v>6</v>
      </c>
      <c r="H2" s="6">
        <v>53689.02</v>
      </c>
      <c r="I2" s="7"/>
      <c r="J2" s="6"/>
      <c r="K2" s="8">
        <f>H2/1.2</f>
        <v>44740.85</v>
      </c>
    </row>
    <row r="3" spans="1:14" ht="15.75" thickTop="1">
      <c r="A3" s="9" t="s">
        <v>7</v>
      </c>
      <c r="B3" s="10"/>
      <c r="C3" s="11"/>
      <c r="D3" s="10">
        <f>E3*1.2</f>
        <v>45719.015999999996</v>
      </c>
      <c r="E3" s="12">
        <v>38099.18</v>
      </c>
      <c r="G3" s="30" t="s">
        <v>28</v>
      </c>
      <c r="H3" s="10"/>
      <c r="I3" s="11"/>
      <c r="J3" s="10"/>
      <c r="K3" s="12"/>
      <c r="N3" s="4"/>
    </row>
    <row r="4" spans="1:11" ht="15">
      <c r="A4" s="13" t="s">
        <v>8</v>
      </c>
      <c r="B4" s="14"/>
      <c r="C4" s="15"/>
      <c r="D4" s="14">
        <v>7953</v>
      </c>
      <c r="E4" s="16">
        <v>6641.67</v>
      </c>
      <c r="G4" s="31" t="s">
        <v>29</v>
      </c>
      <c r="H4" s="14"/>
      <c r="I4" s="15"/>
      <c r="J4" s="14"/>
      <c r="K4" s="16"/>
    </row>
    <row r="5" spans="1:11" ht="15">
      <c r="A5" s="13" t="s">
        <v>9</v>
      </c>
      <c r="B5" s="14">
        <f>(D3+D4)*0.09</f>
        <v>4830.48144</v>
      </c>
      <c r="C5" s="15">
        <v>3</v>
      </c>
      <c r="D5" s="14">
        <f aca="true" t="shared" si="0" ref="D5:D10">B5*C5</f>
        <v>14491.444319999999</v>
      </c>
      <c r="E5" s="16">
        <f aca="true" t="shared" si="1" ref="E5:E11">D5/1.2</f>
        <v>12076.203599999999</v>
      </c>
      <c r="G5" s="31" t="s">
        <v>30</v>
      </c>
      <c r="H5" s="14"/>
      <c r="I5" s="15"/>
      <c r="J5" s="14"/>
      <c r="K5" s="16"/>
    </row>
    <row r="6" spans="1:14" ht="15">
      <c r="A6" s="13" t="s">
        <v>10</v>
      </c>
      <c r="B6" s="14">
        <v>5000</v>
      </c>
      <c r="C6" s="15">
        <v>3</v>
      </c>
      <c r="D6" s="14">
        <f t="shared" si="0"/>
        <v>15000</v>
      </c>
      <c r="E6" s="16">
        <v>15000</v>
      </c>
      <c r="G6" s="31" t="s">
        <v>11</v>
      </c>
      <c r="H6" s="14"/>
      <c r="I6" s="15"/>
      <c r="J6" s="14"/>
      <c r="K6" s="16"/>
      <c r="N6" s="4"/>
    </row>
    <row r="7" spans="1:14" ht="15">
      <c r="A7" s="13" t="s">
        <v>11</v>
      </c>
      <c r="B7" s="14">
        <v>1000</v>
      </c>
      <c r="C7" s="15">
        <v>3</v>
      </c>
      <c r="D7" s="14">
        <f t="shared" si="0"/>
        <v>3000</v>
      </c>
      <c r="E7" s="16">
        <f t="shared" si="1"/>
        <v>2500</v>
      </c>
      <c r="G7" s="31" t="s">
        <v>10</v>
      </c>
      <c r="H7" s="14"/>
      <c r="I7" s="15"/>
      <c r="J7" s="14"/>
      <c r="K7" s="16"/>
      <c r="N7" s="4"/>
    </row>
    <row r="8" spans="1:14" ht="15">
      <c r="A8" s="13" t="s">
        <v>12</v>
      </c>
      <c r="B8" s="14">
        <v>500</v>
      </c>
      <c r="C8" s="15">
        <v>5</v>
      </c>
      <c r="D8" s="14">
        <f t="shared" si="0"/>
        <v>2500</v>
      </c>
      <c r="E8" s="16">
        <f t="shared" si="1"/>
        <v>2083.3333333333335</v>
      </c>
      <c r="G8" s="31" t="s">
        <v>13</v>
      </c>
      <c r="H8" s="14"/>
      <c r="I8" s="15"/>
      <c r="J8" s="14"/>
      <c r="K8" s="16"/>
      <c r="N8" s="4"/>
    </row>
    <row r="9" spans="1:11" ht="15">
      <c r="A9" s="13" t="s">
        <v>13</v>
      </c>
      <c r="B9" s="14">
        <v>700</v>
      </c>
      <c r="C9" s="15">
        <v>3</v>
      </c>
      <c r="D9" s="14">
        <f t="shared" si="0"/>
        <v>2100</v>
      </c>
      <c r="E9" s="16">
        <v>2100</v>
      </c>
      <c r="G9" s="32" t="s">
        <v>31</v>
      </c>
      <c r="H9" s="14"/>
      <c r="I9" s="15"/>
      <c r="J9" s="14"/>
      <c r="K9" s="16"/>
    </row>
    <row r="10" spans="1:14" ht="15">
      <c r="A10" s="29" t="s">
        <v>27</v>
      </c>
      <c r="B10" s="14"/>
      <c r="C10" s="15">
        <v>3</v>
      </c>
      <c r="D10" s="14">
        <f t="shared" si="0"/>
        <v>0</v>
      </c>
      <c r="E10" s="16">
        <f t="shared" si="1"/>
        <v>0</v>
      </c>
      <c r="G10" s="17"/>
      <c r="H10" s="14"/>
      <c r="I10" s="15"/>
      <c r="J10" s="14"/>
      <c r="K10" s="16"/>
      <c r="N10" s="4"/>
    </row>
    <row r="11" spans="1:11" ht="15.75" thickBot="1">
      <c r="A11" s="13" t="s">
        <v>14</v>
      </c>
      <c r="B11" s="14"/>
      <c r="C11" s="15"/>
      <c r="D11" s="6">
        <v>-18000</v>
      </c>
      <c r="E11" s="8">
        <f t="shared" si="1"/>
        <v>-15000</v>
      </c>
      <c r="G11" s="17"/>
      <c r="H11" s="14"/>
      <c r="I11" s="15"/>
      <c r="J11" s="6"/>
      <c r="K11" s="8"/>
    </row>
    <row r="12" spans="1:11" ht="15.75" thickTop="1">
      <c r="A12" s="13" t="s">
        <v>15</v>
      </c>
      <c r="B12" s="14"/>
      <c r="C12" s="15"/>
      <c r="D12" s="18">
        <f>SUM(D3:D11)</f>
        <v>72763.46032</v>
      </c>
      <c r="E12" s="19">
        <f>SUM(E3:E11)</f>
        <v>63500.38693333333</v>
      </c>
      <c r="G12" s="13" t="s">
        <v>16</v>
      </c>
      <c r="H12" s="14"/>
      <c r="I12" s="15"/>
      <c r="J12" s="18">
        <f>K12*1.2</f>
        <v>55832.976</v>
      </c>
      <c r="K12" s="19">
        <f>K13*I13</f>
        <v>46527.48</v>
      </c>
    </row>
    <row r="13" spans="1:11" ht="15">
      <c r="A13" s="13" t="s">
        <v>17</v>
      </c>
      <c r="B13" s="14"/>
      <c r="C13" s="15">
        <v>36</v>
      </c>
      <c r="D13" s="20">
        <f>D12/C13</f>
        <v>2021.207231111111</v>
      </c>
      <c r="E13" s="21">
        <f>E12/C13</f>
        <v>1763.8996370370369</v>
      </c>
      <c r="G13" s="13" t="s">
        <v>18</v>
      </c>
      <c r="H13" s="14"/>
      <c r="I13" s="15">
        <v>36</v>
      </c>
      <c r="J13" s="20">
        <f>K13*1.2</f>
        <v>1550.916</v>
      </c>
      <c r="K13" s="21">
        <v>1292.43</v>
      </c>
    </row>
    <row r="14" spans="1:13" ht="4.5" customHeight="1">
      <c r="A14" s="13"/>
      <c r="B14" s="14"/>
      <c r="C14" s="15"/>
      <c r="D14" s="14"/>
      <c r="E14" s="16"/>
      <c r="G14" s="13"/>
      <c r="H14" s="14"/>
      <c r="I14" s="15"/>
      <c r="J14" s="14"/>
      <c r="K14" s="16"/>
      <c r="M14" s="4"/>
    </row>
    <row r="15" spans="1:11" ht="15">
      <c r="A15" s="13" t="s">
        <v>19</v>
      </c>
      <c r="B15" s="14"/>
      <c r="C15" s="15"/>
      <c r="D15" s="14">
        <f>D3+D4+D11</f>
        <v>35672.015999999996</v>
      </c>
      <c r="E15" s="16">
        <f>E3+E4+E11</f>
        <v>29740.85</v>
      </c>
      <c r="G15" s="13" t="s">
        <v>20</v>
      </c>
      <c r="H15" s="14"/>
      <c r="I15" s="15"/>
      <c r="J15" s="14">
        <f>J18*I18</f>
        <v>33590.159999999996</v>
      </c>
      <c r="K15" s="16">
        <f>K18*I18</f>
        <v>27991.8</v>
      </c>
    </row>
    <row r="16" spans="1:11" ht="15">
      <c r="A16" s="13" t="s">
        <v>21</v>
      </c>
      <c r="B16" s="14"/>
      <c r="C16" s="15"/>
      <c r="D16" s="14">
        <f>D6+D7+D8+D9+D10</f>
        <v>22600</v>
      </c>
      <c r="E16" s="16">
        <f>E6+E7+E8+E9+E10</f>
        <v>21683.333333333332</v>
      </c>
      <c r="G16" s="13" t="s">
        <v>22</v>
      </c>
      <c r="H16" s="14"/>
      <c r="I16" s="15"/>
      <c r="J16" s="14">
        <f>J19*I19</f>
        <v>22242.816</v>
      </c>
      <c r="K16" s="16">
        <f>K19*I19</f>
        <v>18535.68</v>
      </c>
    </row>
    <row r="17" spans="1:11" ht="4.5" customHeight="1">
      <c r="A17" s="13"/>
      <c r="B17" s="14"/>
      <c r="C17" s="15"/>
      <c r="D17" s="14"/>
      <c r="E17" s="16"/>
      <c r="G17" s="13"/>
      <c r="H17" s="14"/>
      <c r="I17" s="15"/>
      <c r="J17" s="14"/>
      <c r="K17" s="16"/>
    </row>
    <row r="18" spans="1:11" ht="15">
      <c r="A18" s="13" t="s">
        <v>23</v>
      </c>
      <c r="B18" s="14"/>
      <c r="C18" s="15">
        <f>C13</f>
        <v>36</v>
      </c>
      <c r="D18" s="20">
        <f>D15/C18</f>
        <v>990.8893333333332</v>
      </c>
      <c r="E18" s="21">
        <f>E15/C18</f>
        <v>826.1347222222222</v>
      </c>
      <c r="G18" s="13" t="s">
        <v>24</v>
      </c>
      <c r="H18" s="14"/>
      <c r="I18" s="15">
        <f>I13</f>
        <v>36</v>
      </c>
      <c r="J18" s="20">
        <f>K18*1.2</f>
        <v>933.06</v>
      </c>
      <c r="K18" s="21">
        <v>777.55</v>
      </c>
    </row>
    <row r="19" spans="1:11" ht="15.75" thickBot="1">
      <c r="A19" s="22" t="s">
        <v>25</v>
      </c>
      <c r="B19" s="23"/>
      <c r="C19" s="24">
        <f>C13</f>
        <v>36</v>
      </c>
      <c r="D19" s="25">
        <f>D16/C19</f>
        <v>627.7777777777778</v>
      </c>
      <c r="E19" s="26">
        <f>E16/C19</f>
        <v>602.3148148148148</v>
      </c>
      <c r="G19" s="22" t="s">
        <v>26</v>
      </c>
      <c r="H19" s="23"/>
      <c r="I19" s="24">
        <f>I13</f>
        <v>36</v>
      </c>
      <c r="J19" s="25">
        <f>K19*1.2</f>
        <v>617.856</v>
      </c>
      <c r="K19" s="26">
        <v>514.88</v>
      </c>
    </row>
    <row r="20" ht="7.5" customHeight="1">
      <c r="G20" s="27"/>
    </row>
  </sheetData>
  <sheetProtection/>
  <printOptions/>
  <pageMargins left="0.61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cp:lastPrinted>2010-05-19T08:06:42Z</cp:lastPrinted>
  <dcterms:created xsi:type="dcterms:W3CDTF">2010-05-19T07:58:32Z</dcterms:created>
  <dcterms:modified xsi:type="dcterms:W3CDTF">2010-05-19T08:10:29Z</dcterms:modified>
  <cp:category/>
  <cp:version/>
  <cp:contentType/>
  <cp:contentStatus/>
</cp:coreProperties>
</file>